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45" windowHeight="3870"/>
  </bookViews>
  <sheets>
    <sheet name="Лист1" sheetId="1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F32" i="1" l="1"/>
  <c r="F18" i="1" l="1"/>
  <c r="F19" i="1"/>
  <c r="E19" i="1"/>
  <c r="F47" i="1"/>
  <c r="E47" i="1"/>
  <c r="F41" i="1" l="1"/>
  <c r="E40" i="1"/>
  <c r="E32" i="1"/>
  <c r="E45" i="1"/>
  <c r="F60" i="1" l="1"/>
  <c r="F58" i="1"/>
  <c r="F55" i="1"/>
  <c r="F53" i="1"/>
  <c r="E50" i="1"/>
  <c r="E55" i="1"/>
  <c r="E58" i="1"/>
  <c r="E60" i="1" l="1"/>
  <c r="F50" i="1" l="1"/>
</calcChain>
</file>

<file path=xl/sharedStrings.xml><?xml version="1.0" encoding="utf-8"?>
<sst xmlns="http://schemas.openxmlformats.org/spreadsheetml/2006/main" count="188" uniqueCount="134">
  <si>
    <t>№ п/п</t>
  </si>
  <si>
    <t>Показатель</t>
  </si>
  <si>
    <t>Ед. изм.</t>
  </si>
  <si>
    <t>план *</t>
  </si>
  <si>
    <t>факт **</t>
  </si>
  <si>
    <t>Примечание ***</t>
  </si>
  <si>
    <t>I</t>
  </si>
  <si>
    <t>Структура затрат</t>
  </si>
  <si>
    <t>х</t>
  </si>
  <si>
    <t>1.1.1.1</t>
  </si>
  <si>
    <t>1.1.1.2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</si>
  <si>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</si>
  <si>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t>Наименование организации:</t>
  </si>
  <si>
    <t>ООО "ТСО № 3"</t>
  </si>
  <si>
    <t>ИНН:</t>
  </si>
  <si>
    <t>КПП:</t>
  </si>
  <si>
    <t>Приложение 2</t>
  </si>
  <si>
    <t>к приказу Федеральной службы по тарифам</t>
  </si>
  <si>
    <t>от 24 октября 2014 г. № 1831-э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</si>
  <si>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</si>
  <si>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</si>
  <si>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</si>
  <si>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</si>
  <si>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в том числе на сырье, материалы, запасные части, инструмент, топливо</t>
  </si>
  <si>
    <t>на ремонт</t>
  </si>
  <si>
    <t>1.1.</t>
  </si>
  <si>
    <t>1.1.1.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</si>
  <si>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</si>
  <si>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</t>
  </si>
  <si>
    <t>1.1.1.3.1</t>
  </si>
  <si>
    <t>в том числе на ремонт</t>
  </si>
  <si>
    <t>Фонд оплаты труда</t>
  </si>
  <si>
    <t>1.1.2.</t>
  </si>
  <si>
    <t>1.1.2.1</t>
  </si>
  <si>
    <t>1.1.3.</t>
  </si>
  <si>
    <t>в том числе прибыль на социальное развитие (включая социальные выплаты)</t>
  </si>
  <si>
    <t>1.1.3.1</t>
  </si>
  <si>
    <t>в том числе транспортные услуги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</si>
  <si>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</si>
  <si>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</si>
  <si>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</si>
  <si>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1.2.</t>
  </si>
  <si>
    <t>1.1.5.</t>
  </si>
  <si>
    <t>1.1.4.</t>
  </si>
  <si>
    <t>1.1.3.3.</t>
  </si>
  <si>
    <t>1.1.3.2</t>
  </si>
  <si>
    <t>Оплата услуг ОАО "ФСК ЕЭС"</t>
  </si>
  <si>
    <t>1.2.1.</t>
  </si>
  <si>
    <t>Расходы на оплату технологического присоединения к сетям смежной сетевой организации</t>
  </si>
  <si>
    <t>1.2.2.</t>
  </si>
  <si>
    <t>Плата за аренду имущества</t>
  </si>
  <si>
    <t>1.2.4.</t>
  </si>
  <si>
    <t>1.2.3.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</si>
  <si>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</si>
  <si>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</si>
  <si>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1.2.5.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</si>
  <si>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</si>
  <si>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</si>
  <si>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</si>
  <si>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</si>
  <si>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</si>
  <si>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</t>
  </si>
  <si>
    <t>1.2.6.</t>
  </si>
  <si>
    <t>1.2.7.</t>
  </si>
  <si>
    <t>1.2.8.</t>
  </si>
  <si>
    <t>1.2.9.</t>
  </si>
  <si>
    <t>Справочно: "Количество льготных технологических присоединений"</t>
  </si>
  <si>
    <t>ед.</t>
  </si>
  <si>
    <t>1.2.10.1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</si>
  <si>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</si>
  <si>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1.2.11.</t>
  </si>
  <si>
    <t>недополученный по независящим причинам доход (+)/избыток средств, полученный в предыдущем периоде регулирования (-)</t>
  </si>
  <si>
    <t>Справочно: расходы на ремонт, всего (пункт 1.1.1.2 + пункт 1.1.2.1 + пункт 1.1.3.1)</t>
  </si>
  <si>
    <t>II</t>
  </si>
  <si>
    <t>1.3.</t>
  </si>
  <si>
    <t>1.2.12.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</si>
  <si>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</si>
  <si>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</si>
  <si>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</si>
  <si>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</si>
  <si>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</si>
  <si>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</si>
  <si>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IV</t>
  </si>
  <si>
    <t>общее количество точек подключения на конец года</t>
  </si>
  <si>
    <t>Трансформаторная мощность подстанций, всего</t>
  </si>
  <si>
    <t>шт.</t>
  </si>
  <si>
    <t>МВа</t>
  </si>
  <si>
    <t>1.</t>
  </si>
  <si>
    <t>2.</t>
  </si>
  <si>
    <t>Количество условных единиц по линиям электропередач, всего</t>
  </si>
  <si>
    <t>у.е.</t>
  </si>
  <si>
    <t>3.</t>
  </si>
  <si>
    <t>Количество условных единиц по подстанциям, всего</t>
  </si>
  <si>
    <t>4.</t>
  </si>
  <si>
    <t>Длина линий электропередач, всего</t>
  </si>
  <si>
    <t>км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</si>
  <si>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</si>
  <si>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</si>
  <si>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</si>
  <si>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</si>
  <si>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</si>
  <si>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</si>
  <si>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t xml:space="preserve">     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</si>
  <si>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 xml:space="preserve">     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</si>
  <si>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 xml:space="preserve">     ***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</si>
  <si>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 xml:space="preserve">     ****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</si>
  <si>
    <t xml:space="preserve">     *****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</si>
  <si>
    <t>5.1.</t>
  </si>
  <si>
    <t>5.2.</t>
  </si>
  <si>
    <t>в том числе длина линий электропередач на  уровне напряжения СН II</t>
  </si>
  <si>
    <t>длина линий электропередач на  уровне напряжения НН</t>
  </si>
  <si>
    <t>в том числе количество условных единиц по подстанциям на уровне напряжения СН II</t>
  </si>
  <si>
    <t>4.1.</t>
  </si>
  <si>
    <t>3.1.</t>
  </si>
  <si>
    <t>3.2.</t>
  </si>
  <si>
    <t>в том числе количество условных единиц по линиям электропередач на уровне напряжения СН II</t>
  </si>
  <si>
    <t>количество условных единиц по линиям электропередач на уровне напряжения НН</t>
  </si>
  <si>
    <t>2.1.</t>
  </si>
  <si>
    <t>в том числе трансформаторная мощность подстанций на  уровне напряжения СН II</t>
  </si>
  <si>
    <t>Прочие подконтрольные расходы (Канцелярские и почтовые расходы, информационные услуги, услуги связи,  услуги банка, прочее)</t>
  </si>
  <si>
    <t>прочие неподконтрольные расходы</t>
  </si>
  <si>
    <t xml:space="preserve">  </t>
  </si>
  <si>
    <t>Долгосрочный период регулирования: 2017-2021 гг.</t>
  </si>
  <si>
    <t>Год 2017</t>
  </si>
  <si>
    <t>Уменьшение количества арендуемого имущества</t>
  </si>
  <si>
    <t>Увеличение стоимости основных средств</t>
  </si>
  <si>
    <t>Единый налог при применении упрощенной системы налогообложения</t>
  </si>
  <si>
    <t>Суммарные уплаченные налоги за вычетом п.1.2.8.</t>
  </si>
  <si>
    <t>в том числе прочие расходы</t>
  </si>
  <si>
    <t>Рост объема оказанных услуг</t>
  </si>
  <si>
    <t>Приобретение спец. техники, выкуп объектов находящихся в аренде</t>
  </si>
  <si>
    <t>Рост необходимых ремонтов относительно плана, устранение замечаний Ростехнадзора</t>
  </si>
  <si>
    <t>Существенная часть мероприятий была выполнена хоз. способом</t>
  </si>
  <si>
    <t>С учетом хоз. инвентаря и спец. одежды, гос. пошлин, хоз. нужды организации, юридические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</si>
</sst>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7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4" fontId="6" fillId="2" borderId="1" xfId="0" applyNumberFormat="1" applyFont="1" applyFill="1" applyBorder="1" applyAlignment="1">
      <alignment horizontal="center" vertical="center" wrapText="1"/>
    </xf>
    <xf numFmtId="16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2" fillId="0" borderId="0" xfId="0" applyNumberFormat="1" applyFont="1" applyAlignment="1">
      <alignment wrapText="1"/>
    </xf>
    <xf numFmtId="0" fontId="9" fillId="2" borderId="1" xfId="0" applyFont="1" applyFill="1" applyBorder="1" applyAlignment="1">
      <alignment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9" fontId="6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4" fontId="8" fillId="2" borderId="0" xfId="0" applyNumberFormat="1" applyFont="1" applyFill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3"/>
  <sheetViews>
    <sheetView tabSelected="1" zoomScale="80" zoomScaleNormal="80" workbookViewId="0">
      <selection activeCell="G44" sqref="G44"/>
    </sheetView>
  </sheetViews>
  <sheetFormatPr defaultRowHeight="15.75" x14ac:dyDescent="0.25"/>
  <cols>
    <col min="1" max="1" width="9.140625" style="1"/>
    <col min="2" max="2" width="10.140625" style="1" bestFit="1" customWidth="1"/>
    <col min="3" max="3" width="49.42578125" style="1" customWidth="1"/>
    <col min="4" max="4" width="11.5703125" style="1" customWidth="1"/>
    <col min="5" max="5" width="11.140625" style="1" customWidth="1"/>
    <col min="6" max="6" width="13.5703125" style="1" customWidth="1"/>
    <col min="7" max="7" width="45.5703125" style="1" customWidth="1"/>
    <col min="8" max="8" width="9.140625" style="1"/>
    <col min="9" max="9" width="10.7109375" style="1" bestFit="1" customWidth="1"/>
    <col min="10" max="10" width="13.140625" style="1" bestFit="1" customWidth="1"/>
    <col min="11" max="16384" width="9.140625" style="1"/>
  </cols>
  <sheetData>
    <row r="1" spans="2:7" ht="15.75" customHeight="1" x14ac:dyDescent="0.25">
      <c r="E1" s="34" t="s">
        <v>16</v>
      </c>
      <c r="F1" s="34"/>
      <c r="G1" s="34"/>
    </row>
    <row r="2" spans="2:7" ht="15" customHeight="1" x14ac:dyDescent="0.25">
      <c r="E2" s="35" t="s">
        <v>17</v>
      </c>
      <c r="F2" s="35"/>
      <c r="G2" s="35"/>
    </row>
    <row r="3" spans="2:7" x14ac:dyDescent="0.25">
      <c r="E3" s="35" t="s">
        <v>18</v>
      </c>
      <c r="F3" s="35"/>
      <c r="G3" s="35"/>
    </row>
    <row r="5" spans="2:7" ht="64.5" customHeight="1" x14ac:dyDescent="0.25">
      <c r="B5" s="39" t="s">
        <v>11</v>
      </c>
      <c r="C5" s="39"/>
      <c r="D5" s="39"/>
      <c r="E5" s="39"/>
      <c r="F5" s="39"/>
      <c r="G5" s="39"/>
    </row>
    <row r="7" spans="2:7" ht="15.75" customHeight="1" x14ac:dyDescent="0.25">
      <c r="B7" s="36" t="s">
        <v>12</v>
      </c>
      <c r="C7" s="36"/>
      <c r="D7" s="37" t="s">
        <v>13</v>
      </c>
      <c r="E7" s="37"/>
      <c r="F7" s="37"/>
      <c r="G7" s="37"/>
    </row>
    <row r="9" spans="2:7" x14ac:dyDescent="0.25">
      <c r="B9" s="38"/>
      <c r="C9" s="38"/>
      <c r="D9" s="1" t="s">
        <v>14</v>
      </c>
      <c r="E9" s="37">
        <v>6732038719</v>
      </c>
      <c r="F9" s="37"/>
      <c r="G9" s="37"/>
    </row>
    <row r="10" spans="2:7" x14ac:dyDescent="0.25">
      <c r="D10" s="1" t="s">
        <v>15</v>
      </c>
      <c r="E10" s="40">
        <v>673201001</v>
      </c>
      <c r="F10" s="40"/>
      <c r="G10" s="40"/>
    </row>
    <row r="12" spans="2:7" x14ac:dyDescent="0.25">
      <c r="B12" s="41" t="s">
        <v>122</v>
      </c>
      <c r="C12" s="41"/>
      <c r="D12" s="41"/>
      <c r="E12" s="41"/>
      <c r="F12" s="41"/>
      <c r="G12" s="41"/>
    </row>
    <row r="14" spans="2:7" x14ac:dyDescent="0.25">
      <c r="B14" s="42" t="s">
        <v>0</v>
      </c>
      <c r="C14" s="42" t="s">
        <v>1</v>
      </c>
      <c r="D14" s="42" t="s">
        <v>2</v>
      </c>
      <c r="E14" s="42" t="s">
        <v>123</v>
      </c>
      <c r="F14" s="42"/>
      <c r="G14" s="42" t="s">
        <v>5</v>
      </c>
    </row>
    <row r="15" spans="2:7" x14ac:dyDescent="0.25">
      <c r="B15" s="42"/>
      <c r="C15" s="42"/>
      <c r="D15" s="42"/>
      <c r="E15" s="2" t="s">
        <v>3</v>
      </c>
      <c r="F15" s="2" t="s">
        <v>4</v>
      </c>
      <c r="G15" s="42"/>
    </row>
    <row r="16" spans="2:7" x14ac:dyDescent="0.25">
      <c r="B16" s="3" t="s">
        <v>6</v>
      </c>
      <c r="C16" s="4" t="s">
        <v>7</v>
      </c>
      <c r="D16" s="3" t="s">
        <v>8</v>
      </c>
      <c r="E16" s="3" t="s">
        <v>8</v>
      </c>
      <c r="F16" s="3" t="s">
        <v>8</v>
      </c>
      <c r="G16" s="3" t="s">
        <v>8</v>
      </c>
    </row>
    <row r="17" spans="2:10" x14ac:dyDescent="0.25">
      <c r="B17" s="3">
        <v>1</v>
      </c>
      <c r="C17" s="4" t="s">
        <v>19</v>
      </c>
      <c r="D17" s="3" t="s">
        <v>20</v>
      </c>
      <c r="E17" s="14">
        <v>39842.35</v>
      </c>
      <c r="F17" s="14">
        <v>47317.826000000001</v>
      </c>
      <c r="G17" s="25" t="s">
        <v>129</v>
      </c>
      <c r="I17" s="18"/>
    </row>
    <row r="18" spans="2:10" x14ac:dyDescent="0.25">
      <c r="B18" s="10" t="s">
        <v>25</v>
      </c>
      <c r="C18" s="11" t="s">
        <v>21</v>
      </c>
      <c r="D18" s="12" t="s">
        <v>20</v>
      </c>
      <c r="E18" s="9">
        <v>23011.97</v>
      </c>
      <c r="F18" s="9">
        <f>F17-F32</f>
        <v>25616.076000000001</v>
      </c>
      <c r="G18" s="19"/>
      <c r="J18" s="18"/>
    </row>
    <row r="19" spans="2:10" x14ac:dyDescent="0.25">
      <c r="B19" s="13" t="s">
        <v>26</v>
      </c>
      <c r="C19" s="11" t="s">
        <v>22</v>
      </c>
      <c r="D19" s="12" t="s">
        <v>20</v>
      </c>
      <c r="E19" s="9">
        <f>E20+E21+E22</f>
        <v>13464.71</v>
      </c>
      <c r="F19" s="9">
        <f>F20+F21+F22</f>
        <v>14275.933000000001</v>
      </c>
      <c r="G19" s="19"/>
      <c r="I19" s="18"/>
    </row>
    <row r="20" spans="2:10" ht="30" x14ac:dyDescent="0.25">
      <c r="B20" s="12" t="s">
        <v>9</v>
      </c>
      <c r="C20" s="11" t="s">
        <v>23</v>
      </c>
      <c r="D20" s="12" t="s">
        <v>20</v>
      </c>
      <c r="E20" s="9">
        <v>3863.93</v>
      </c>
      <c r="F20" s="9">
        <v>4171.74</v>
      </c>
      <c r="G20" s="25" t="s">
        <v>131</v>
      </c>
      <c r="I20" s="18"/>
    </row>
    <row r="21" spans="2:10" ht="30" x14ac:dyDescent="0.25">
      <c r="B21" s="12" t="s">
        <v>10</v>
      </c>
      <c r="C21" s="11" t="s">
        <v>24</v>
      </c>
      <c r="D21" s="12" t="s">
        <v>20</v>
      </c>
      <c r="E21" s="9">
        <v>6409.73</v>
      </c>
      <c r="F21" s="9">
        <v>6593.3700000000008</v>
      </c>
      <c r="G21" s="25" t="s">
        <v>131</v>
      </c>
      <c r="I21" s="18"/>
    </row>
    <row r="22" spans="2:10" ht="60" x14ac:dyDescent="0.25">
      <c r="B22" s="12" t="s">
        <v>28</v>
      </c>
      <c r="C22" s="11" t="s">
        <v>27</v>
      </c>
      <c r="D22" s="12" t="s">
        <v>20</v>
      </c>
      <c r="E22" s="9">
        <v>3191.05</v>
      </c>
      <c r="F22" s="9">
        <v>3510.8229999999999</v>
      </c>
      <c r="G22" s="19"/>
    </row>
    <row r="23" spans="2:10" x14ac:dyDescent="0.25">
      <c r="B23" s="12" t="s">
        <v>29</v>
      </c>
      <c r="C23" s="11" t="s">
        <v>30</v>
      </c>
      <c r="D23" s="12" t="s">
        <v>20</v>
      </c>
      <c r="E23" s="9">
        <v>1571.0500000000002</v>
      </c>
      <c r="F23" s="9">
        <v>2162.48</v>
      </c>
      <c r="G23" s="19"/>
    </row>
    <row r="24" spans="2:10" x14ac:dyDescent="0.25">
      <c r="B24" s="13" t="s">
        <v>32</v>
      </c>
      <c r="C24" s="17" t="s">
        <v>31</v>
      </c>
      <c r="D24" s="12" t="s">
        <v>20</v>
      </c>
      <c r="E24" s="9">
        <v>7871.76</v>
      </c>
      <c r="F24" s="9">
        <v>6770.8850000000002</v>
      </c>
      <c r="G24" s="19"/>
    </row>
    <row r="25" spans="2:10" x14ac:dyDescent="0.25">
      <c r="B25" s="12" t="s">
        <v>33</v>
      </c>
      <c r="C25" s="17" t="s">
        <v>30</v>
      </c>
      <c r="D25" s="12" t="s">
        <v>20</v>
      </c>
      <c r="E25" s="20"/>
      <c r="F25" s="20"/>
      <c r="G25" s="19"/>
    </row>
    <row r="26" spans="2:10" ht="45" x14ac:dyDescent="0.25">
      <c r="B26" s="13" t="s">
        <v>34</v>
      </c>
      <c r="C26" s="11" t="s">
        <v>119</v>
      </c>
      <c r="D26" s="12" t="s">
        <v>20</v>
      </c>
      <c r="E26" s="9">
        <v>665.81</v>
      </c>
      <c r="F26" s="9">
        <v>2604.2800000000002</v>
      </c>
      <c r="G26" s="24" t="s">
        <v>133</v>
      </c>
    </row>
    <row r="27" spans="2:10" ht="30" x14ac:dyDescent="0.25">
      <c r="B27" s="12" t="s">
        <v>36</v>
      </c>
      <c r="C27" s="11" t="s">
        <v>35</v>
      </c>
      <c r="D27" s="12" t="s">
        <v>20</v>
      </c>
      <c r="E27" s="20"/>
      <c r="F27" s="20"/>
      <c r="G27" s="19"/>
    </row>
    <row r="28" spans="2:10" x14ac:dyDescent="0.25">
      <c r="B28" s="12" t="s">
        <v>45</v>
      </c>
      <c r="C28" s="11" t="s">
        <v>37</v>
      </c>
      <c r="D28" s="12" t="s">
        <v>20</v>
      </c>
      <c r="E28" s="20"/>
      <c r="F28" s="20"/>
      <c r="G28" s="19"/>
    </row>
    <row r="29" spans="2:10" x14ac:dyDescent="0.25">
      <c r="B29" s="12" t="s">
        <v>44</v>
      </c>
      <c r="C29" s="11" t="s">
        <v>128</v>
      </c>
      <c r="D29" s="12" t="s">
        <v>20</v>
      </c>
      <c r="E29" s="20"/>
      <c r="F29" s="20"/>
      <c r="G29" s="19"/>
    </row>
    <row r="30" spans="2:10" ht="30" x14ac:dyDescent="0.25">
      <c r="B30" s="13" t="s">
        <v>43</v>
      </c>
      <c r="C30" s="11" t="s">
        <v>38</v>
      </c>
      <c r="D30" s="12" t="s">
        <v>20</v>
      </c>
      <c r="E30" s="20"/>
      <c r="F30" s="20"/>
      <c r="G30" s="19"/>
    </row>
    <row r="31" spans="2:10" ht="30" x14ac:dyDescent="0.25">
      <c r="B31" s="13" t="s">
        <v>42</v>
      </c>
      <c r="C31" s="11" t="s">
        <v>39</v>
      </c>
      <c r="D31" s="12" t="s">
        <v>20</v>
      </c>
      <c r="E31" s="20"/>
      <c r="F31" s="20"/>
      <c r="G31" s="19"/>
    </row>
    <row r="32" spans="2:10" ht="30" x14ac:dyDescent="0.25">
      <c r="B32" s="3" t="s">
        <v>41</v>
      </c>
      <c r="C32" s="4" t="s">
        <v>40</v>
      </c>
      <c r="D32" s="3" t="s">
        <v>20</v>
      </c>
      <c r="E32" s="14">
        <f>E35+E36+E38+E39+E40+E45+E41</f>
        <v>16631.650000000001</v>
      </c>
      <c r="F32" s="14">
        <f>F35+F36+F38+F39+F40+F41+F45</f>
        <v>21701.75</v>
      </c>
      <c r="G32" s="21"/>
    </row>
    <row r="33" spans="2:7" x14ac:dyDescent="0.25">
      <c r="B33" s="3" t="s">
        <v>47</v>
      </c>
      <c r="C33" s="4" t="s">
        <v>46</v>
      </c>
      <c r="D33" s="3" t="s">
        <v>20</v>
      </c>
      <c r="E33" s="20"/>
      <c r="F33" s="20"/>
      <c r="G33" s="22"/>
    </row>
    <row r="34" spans="2:7" ht="45" x14ac:dyDescent="0.25">
      <c r="B34" s="3" t="s">
        <v>49</v>
      </c>
      <c r="C34" s="4" t="s">
        <v>48</v>
      </c>
      <c r="D34" s="3" t="s">
        <v>20</v>
      </c>
      <c r="E34" s="20"/>
      <c r="F34" s="20"/>
      <c r="G34" s="22"/>
    </row>
    <row r="35" spans="2:7" ht="30" x14ac:dyDescent="0.25">
      <c r="B35" s="5" t="s">
        <v>52</v>
      </c>
      <c r="C35" s="31" t="s">
        <v>50</v>
      </c>
      <c r="D35" s="3" t="s">
        <v>20</v>
      </c>
      <c r="E35" s="9">
        <v>2023.07</v>
      </c>
      <c r="F35" s="9">
        <v>438.07</v>
      </c>
      <c r="G35" s="24" t="s">
        <v>124</v>
      </c>
    </row>
    <row r="36" spans="2:7" x14ac:dyDescent="0.25">
      <c r="B36" s="5" t="s">
        <v>51</v>
      </c>
      <c r="C36" s="4" t="s">
        <v>53</v>
      </c>
      <c r="D36" s="3" t="s">
        <v>20</v>
      </c>
      <c r="E36" s="14">
        <v>2361.5300000000002</v>
      </c>
      <c r="F36" s="9">
        <v>2035.37</v>
      </c>
      <c r="G36" s="22"/>
    </row>
    <row r="37" spans="2:7" ht="45" x14ac:dyDescent="0.25">
      <c r="B37" s="3" t="s">
        <v>55</v>
      </c>
      <c r="C37" s="4" t="s">
        <v>54</v>
      </c>
      <c r="D37" s="3" t="s">
        <v>20</v>
      </c>
      <c r="E37" s="27"/>
      <c r="F37" s="20"/>
      <c r="G37" s="22"/>
    </row>
    <row r="38" spans="2:7" x14ac:dyDescent="0.25">
      <c r="B38" s="3" t="s">
        <v>62</v>
      </c>
      <c r="C38" s="4" t="s">
        <v>56</v>
      </c>
      <c r="D38" s="3" t="s">
        <v>20</v>
      </c>
      <c r="E38" s="14">
        <v>1299.6400000000001</v>
      </c>
      <c r="F38" s="9">
        <v>4490.87</v>
      </c>
      <c r="G38" s="30" t="s">
        <v>125</v>
      </c>
    </row>
    <row r="39" spans="2:7" ht="30" x14ac:dyDescent="0.25">
      <c r="B39" s="3" t="s">
        <v>63</v>
      </c>
      <c r="C39" s="8" t="s">
        <v>57</v>
      </c>
      <c r="D39" s="3" t="s">
        <v>20</v>
      </c>
      <c r="E39" s="14">
        <v>2740</v>
      </c>
      <c r="F39" s="26">
        <v>8332</v>
      </c>
      <c r="G39" s="30" t="s">
        <v>130</v>
      </c>
    </row>
    <row r="40" spans="2:7" ht="30" x14ac:dyDescent="0.25">
      <c r="B40" s="3" t="s">
        <v>64</v>
      </c>
      <c r="C40" s="4" t="s">
        <v>58</v>
      </c>
      <c r="D40" s="3" t="s">
        <v>20</v>
      </c>
      <c r="E40" s="26">
        <f>304.41+685</f>
        <v>989.41000000000008</v>
      </c>
      <c r="F40" s="9">
        <v>501.875</v>
      </c>
      <c r="G40" s="30" t="s">
        <v>126</v>
      </c>
    </row>
    <row r="41" spans="2:7" ht="30" x14ac:dyDescent="0.25">
      <c r="B41" s="3" t="s">
        <v>65</v>
      </c>
      <c r="C41" s="4" t="s">
        <v>59</v>
      </c>
      <c r="D41" s="3" t="s">
        <v>20</v>
      </c>
      <c r="E41" s="14"/>
      <c r="F41" s="32">
        <f>2255.445-501.88</f>
        <v>1753.5650000000001</v>
      </c>
      <c r="G41" s="30" t="s">
        <v>127</v>
      </c>
    </row>
    <row r="42" spans="2:7" ht="60" x14ac:dyDescent="0.25">
      <c r="B42" s="3" t="s">
        <v>61</v>
      </c>
      <c r="C42" s="4" t="s">
        <v>60</v>
      </c>
      <c r="D42" s="3" t="s">
        <v>20</v>
      </c>
      <c r="E42" s="27"/>
      <c r="F42" s="20"/>
      <c r="G42" s="22"/>
    </row>
    <row r="43" spans="2:7" ht="30" x14ac:dyDescent="0.25">
      <c r="B43" s="3" t="s">
        <v>68</v>
      </c>
      <c r="C43" s="4" t="s">
        <v>66</v>
      </c>
      <c r="D43" s="3" t="s">
        <v>67</v>
      </c>
      <c r="E43" s="27"/>
      <c r="F43" s="20"/>
      <c r="G43" s="22"/>
    </row>
    <row r="44" spans="2:7" ht="105" x14ac:dyDescent="0.25">
      <c r="B44" s="5" t="s">
        <v>70</v>
      </c>
      <c r="C44" s="4" t="s">
        <v>69</v>
      </c>
      <c r="D44" s="3" t="s">
        <v>20</v>
      </c>
      <c r="E44" s="27"/>
      <c r="F44" s="20"/>
      <c r="G44" s="22"/>
    </row>
    <row r="45" spans="2:7" ht="30" x14ac:dyDescent="0.25">
      <c r="B45" s="3" t="s">
        <v>75</v>
      </c>
      <c r="C45" s="33" t="s">
        <v>120</v>
      </c>
      <c r="D45" s="3" t="s">
        <v>20</v>
      </c>
      <c r="E45" s="14">
        <f>7218</f>
        <v>7218</v>
      </c>
      <c r="F45" s="9">
        <v>4150</v>
      </c>
      <c r="G45" s="30" t="s">
        <v>132</v>
      </c>
    </row>
    <row r="46" spans="2:7" ht="45" x14ac:dyDescent="0.25">
      <c r="B46" s="3" t="s">
        <v>74</v>
      </c>
      <c r="C46" s="4" t="s">
        <v>71</v>
      </c>
      <c r="D46" s="3" t="s">
        <v>20</v>
      </c>
      <c r="E46" s="27"/>
      <c r="F46" s="20"/>
      <c r="G46" s="22"/>
    </row>
    <row r="47" spans="2:7" ht="30" x14ac:dyDescent="0.25">
      <c r="B47" s="3" t="s">
        <v>73</v>
      </c>
      <c r="C47" s="4" t="s">
        <v>72</v>
      </c>
      <c r="D47" s="3" t="s">
        <v>20</v>
      </c>
      <c r="E47" s="14">
        <f>E21+E25+E27</f>
        <v>6409.73</v>
      </c>
      <c r="F47" s="9">
        <f>F21+F25+F27</f>
        <v>6593.3700000000008</v>
      </c>
      <c r="G47" s="22"/>
    </row>
    <row r="48" spans="2:7" ht="30" x14ac:dyDescent="0.25">
      <c r="B48" s="3" t="s">
        <v>76</v>
      </c>
      <c r="C48" s="4" t="s">
        <v>77</v>
      </c>
      <c r="D48" s="3" t="s">
        <v>20</v>
      </c>
      <c r="E48" s="14">
        <v>1863.83</v>
      </c>
      <c r="F48" s="9">
        <v>2068.3971799999999</v>
      </c>
      <c r="G48" s="22"/>
    </row>
    <row r="49" spans="2:7" ht="30" x14ac:dyDescent="0.25">
      <c r="B49" s="6" t="s">
        <v>25</v>
      </c>
      <c r="C49" s="4" t="s">
        <v>78</v>
      </c>
      <c r="D49" s="3" t="s">
        <v>79</v>
      </c>
      <c r="E49" s="14">
        <v>722</v>
      </c>
      <c r="F49" s="9">
        <v>702.64200000000005</v>
      </c>
      <c r="G49" s="22"/>
    </row>
    <row r="50" spans="2:7" ht="60" x14ac:dyDescent="0.25">
      <c r="B50" s="3" t="s">
        <v>41</v>
      </c>
      <c r="C50" s="4" t="s">
        <v>80</v>
      </c>
      <c r="D50" s="3" t="s">
        <v>20</v>
      </c>
      <c r="E50" s="14">
        <f>E48/E49</f>
        <v>2.5814819944598337</v>
      </c>
      <c r="F50" s="9">
        <f>F48/F49</f>
        <v>2.9437425886866992</v>
      </c>
      <c r="G50" s="22"/>
    </row>
    <row r="51" spans="2:7" ht="60" x14ac:dyDescent="0.25">
      <c r="B51" s="3" t="s">
        <v>82</v>
      </c>
      <c r="C51" s="4" t="s">
        <v>81</v>
      </c>
      <c r="D51" s="15" t="s">
        <v>8</v>
      </c>
      <c r="E51" s="15" t="s">
        <v>8</v>
      </c>
      <c r="F51" s="16" t="s">
        <v>8</v>
      </c>
      <c r="G51" s="15" t="s">
        <v>8</v>
      </c>
    </row>
    <row r="52" spans="2:7" ht="15" customHeight="1" x14ac:dyDescent="0.25">
      <c r="B52" s="3" t="s">
        <v>87</v>
      </c>
      <c r="C52" s="4" t="s">
        <v>83</v>
      </c>
      <c r="D52" s="3" t="s">
        <v>85</v>
      </c>
      <c r="E52" s="15">
        <v>205</v>
      </c>
      <c r="F52" s="16">
        <v>230</v>
      </c>
      <c r="G52" s="22"/>
    </row>
    <row r="53" spans="2:7" x14ac:dyDescent="0.25">
      <c r="B53" s="3" t="s">
        <v>88</v>
      </c>
      <c r="C53" s="7" t="s">
        <v>84</v>
      </c>
      <c r="D53" s="3" t="s">
        <v>86</v>
      </c>
      <c r="E53" s="15">
        <v>15.49</v>
      </c>
      <c r="F53" s="15">
        <f>F54</f>
        <v>18.86</v>
      </c>
      <c r="G53" s="22"/>
    </row>
    <row r="54" spans="2:7" ht="30" x14ac:dyDescent="0.25">
      <c r="B54" s="3" t="s">
        <v>117</v>
      </c>
      <c r="C54" s="4" t="s">
        <v>118</v>
      </c>
      <c r="D54" s="3" t="s">
        <v>86</v>
      </c>
      <c r="E54" s="15">
        <v>15.49</v>
      </c>
      <c r="F54" s="16">
        <v>18.86</v>
      </c>
      <c r="G54" s="22"/>
    </row>
    <row r="55" spans="2:7" ht="30" x14ac:dyDescent="0.25">
      <c r="B55" s="3" t="s">
        <v>91</v>
      </c>
      <c r="C55" s="8" t="s">
        <v>89</v>
      </c>
      <c r="D55" s="3" t="s">
        <v>90</v>
      </c>
      <c r="E55" s="15">
        <f>E56+E57</f>
        <v>52.52</v>
      </c>
      <c r="F55" s="15">
        <f>F56+F57</f>
        <v>79.319999999999993</v>
      </c>
      <c r="G55" s="23"/>
    </row>
    <row r="56" spans="2:7" ht="30" x14ac:dyDescent="0.25">
      <c r="B56" s="3" t="s">
        <v>113</v>
      </c>
      <c r="C56" s="4" t="s">
        <v>115</v>
      </c>
      <c r="D56" s="3" t="s">
        <v>90</v>
      </c>
      <c r="E56" s="15">
        <v>45.06</v>
      </c>
      <c r="F56" s="16">
        <v>66.53</v>
      </c>
      <c r="G56" s="22"/>
    </row>
    <row r="57" spans="2:7" ht="30" x14ac:dyDescent="0.25">
      <c r="B57" s="3" t="s">
        <v>114</v>
      </c>
      <c r="C57" s="4" t="s">
        <v>116</v>
      </c>
      <c r="D57" s="3" t="s">
        <v>90</v>
      </c>
      <c r="E57" s="15">
        <v>7.46</v>
      </c>
      <c r="F57" s="16">
        <v>12.79</v>
      </c>
      <c r="G57" s="22"/>
    </row>
    <row r="58" spans="2:7" x14ac:dyDescent="0.25">
      <c r="B58" s="3" t="s">
        <v>93</v>
      </c>
      <c r="C58" s="4" t="s">
        <v>92</v>
      </c>
      <c r="D58" s="3" t="s">
        <v>90</v>
      </c>
      <c r="E58" s="15">
        <f>E59</f>
        <v>475.6</v>
      </c>
      <c r="F58" s="15">
        <f>F59</f>
        <v>521.6</v>
      </c>
      <c r="G58" s="22"/>
    </row>
    <row r="59" spans="2:7" ht="30" x14ac:dyDescent="0.25">
      <c r="B59" s="3" t="s">
        <v>112</v>
      </c>
      <c r="C59" s="4" t="s">
        <v>111</v>
      </c>
      <c r="D59" s="3" t="s">
        <v>90</v>
      </c>
      <c r="E59" s="15">
        <v>475.6</v>
      </c>
      <c r="F59" s="16">
        <v>521.6</v>
      </c>
      <c r="G59" s="22" t="s">
        <v>121</v>
      </c>
    </row>
    <row r="60" spans="2:7" x14ac:dyDescent="0.25">
      <c r="B60" s="3">
        <v>5</v>
      </c>
      <c r="C60" s="4" t="s">
        <v>94</v>
      </c>
      <c r="D60" s="3" t="s">
        <v>95</v>
      </c>
      <c r="E60" s="15">
        <f>E61+E62</f>
        <v>15.65</v>
      </c>
      <c r="F60" s="15">
        <f>F61+F62</f>
        <v>23.202000000000002</v>
      </c>
      <c r="G60" s="22"/>
    </row>
    <row r="61" spans="2:7" ht="30" x14ac:dyDescent="0.25">
      <c r="B61" s="3" t="s">
        <v>107</v>
      </c>
      <c r="C61" s="4" t="s">
        <v>109</v>
      </c>
      <c r="D61" s="3" t="s">
        <v>95</v>
      </c>
      <c r="E61" s="15">
        <v>12.88</v>
      </c>
      <c r="F61" s="16">
        <v>18.940000000000001</v>
      </c>
      <c r="G61" s="22"/>
    </row>
    <row r="62" spans="2:7" ht="30" x14ac:dyDescent="0.25">
      <c r="B62" s="3" t="s">
        <v>108</v>
      </c>
      <c r="C62" s="4" t="s">
        <v>110</v>
      </c>
      <c r="D62" s="3" t="s">
        <v>95</v>
      </c>
      <c r="E62" s="15">
        <v>2.77</v>
      </c>
      <c r="F62" s="16">
        <v>4.2619999999999996</v>
      </c>
      <c r="G62" s="22"/>
    </row>
    <row r="63" spans="2:7" x14ac:dyDescent="0.25">
      <c r="B63" s="3">
        <v>6</v>
      </c>
      <c r="C63" s="4" t="s">
        <v>96</v>
      </c>
      <c r="D63" s="3" t="s">
        <v>97</v>
      </c>
      <c r="E63" s="28">
        <v>0.96</v>
      </c>
      <c r="F63" s="29">
        <v>1</v>
      </c>
      <c r="G63" s="22"/>
    </row>
    <row r="64" spans="2:7" ht="30" x14ac:dyDescent="0.25">
      <c r="B64" s="3"/>
      <c r="C64" s="4" t="s">
        <v>98</v>
      </c>
      <c r="D64" s="3" t="s">
        <v>20</v>
      </c>
      <c r="E64" s="21"/>
      <c r="F64" s="21"/>
      <c r="G64" s="22"/>
    </row>
    <row r="65" spans="2:7" ht="30" x14ac:dyDescent="0.25">
      <c r="B65" s="3"/>
      <c r="C65" s="4" t="s">
        <v>99</v>
      </c>
      <c r="D65" s="3" t="s">
        <v>20</v>
      </c>
      <c r="E65" s="15">
        <v>0</v>
      </c>
      <c r="F65" s="15">
        <v>0</v>
      </c>
      <c r="G65" s="30"/>
    </row>
    <row r="66" spans="2:7" ht="45" x14ac:dyDescent="0.25">
      <c r="B66" s="3"/>
      <c r="C66" s="4" t="s">
        <v>100</v>
      </c>
      <c r="D66" s="3" t="s">
        <v>97</v>
      </c>
      <c r="E66" s="15">
        <v>6.0972</v>
      </c>
      <c r="F66" s="15" t="s">
        <v>8</v>
      </c>
      <c r="G66" s="15" t="s">
        <v>8</v>
      </c>
    </row>
    <row r="68" spans="2:7" x14ac:dyDescent="0.25">
      <c r="B68" s="38" t="s">
        <v>101</v>
      </c>
      <c r="C68" s="38"/>
    </row>
    <row r="69" spans="2:7" ht="83.25" customHeight="1" x14ac:dyDescent="0.25">
      <c r="B69" s="38" t="s">
        <v>102</v>
      </c>
      <c r="C69" s="38"/>
      <c r="D69" s="38"/>
      <c r="E69" s="38"/>
      <c r="F69" s="38"/>
      <c r="G69" s="38"/>
    </row>
    <row r="70" spans="2:7" ht="36.75" customHeight="1" x14ac:dyDescent="0.25">
      <c r="B70" s="38" t="s">
        <v>103</v>
      </c>
      <c r="C70" s="38"/>
      <c r="D70" s="38"/>
      <c r="E70" s="38"/>
      <c r="F70" s="38"/>
      <c r="G70" s="38"/>
    </row>
    <row r="71" spans="2:7" ht="35.25" customHeight="1" x14ac:dyDescent="0.25">
      <c r="B71" s="38" t="s">
        <v>104</v>
      </c>
      <c r="C71" s="38"/>
      <c r="D71" s="38"/>
      <c r="E71" s="38"/>
      <c r="F71" s="38"/>
      <c r="G71" s="38"/>
    </row>
    <row r="72" spans="2:7" ht="34.5" customHeight="1" x14ac:dyDescent="0.25">
      <c r="B72" s="38" t="s">
        <v>105</v>
      </c>
      <c r="C72" s="38"/>
      <c r="D72" s="38"/>
      <c r="E72" s="38"/>
      <c r="F72" s="38"/>
      <c r="G72" s="38"/>
    </row>
    <row r="73" spans="2:7" ht="38.25" customHeight="1" x14ac:dyDescent="0.25">
      <c r="B73" s="38" t="s">
        <v>106</v>
      </c>
      <c r="C73" s="38"/>
      <c r="D73" s="38"/>
      <c r="E73" s="38"/>
      <c r="F73" s="38"/>
      <c r="G73" s="38"/>
    </row>
  </sheetData>
  <mergeCells count="21">
    <mergeCell ref="B71:G71"/>
    <mergeCell ref="B70:G70"/>
    <mergeCell ref="B73:G73"/>
    <mergeCell ref="B5:G5"/>
    <mergeCell ref="B9:C9"/>
    <mergeCell ref="E9:G9"/>
    <mergeCell ref="E10:G10"/>
    <mergeCell ref="B12:G12"/>
    <mergeCell ref="E14:F14"/>
    <mergeCell ref="B14:B15"/>
    <mergeCell ref="C14:C15"/>
    <mergeCell ref="B72:G72"/>
    <mergeCell ref="G14:G15"/>
    <mergeCell ref="B68:C68"/>
    <mergeCell ref="B69:G69"/>
    <mergeCell ref="D14:D15"/>
    <mergeCell ref="E1:G1"/>
    <mergeCell ref="E2:G2"/>
    <mergeCell ref="E3:G3"/>
    <mergeCell ref="B7:C7"/>
    <mergeCell ref="D7:G7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Доля Игорь Львович</cp:lastModifiedBy>
  <dcterms:created xsi:type="dcterms:W3CDTF">2015-03-19T19:52:59Z</dcterms:created>
  <dcterms:modified xsi:type="dcterms:W3CDTF">2018-04-12T08:07:11Z</dcterms:modified>
</cp:coreProperties>
</file>